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30" windowHeight="6330" activeTab="0"/>
  </bookViews>
  <sheets>
    <sheet name="総括表" sheetId="1" r:id="rId1"/>
  </sheets>
  <definedNames>
    <definedName name="_xlnm.Print_Area" localSheetId="0">'総括表'!$A$1:$S$41</definedName>
    <definedName name="_xlnm.Print_Titles" localSheetId="0">'総括表'!$1:$4</definedName>
  </definedNames>
  <calcPr calcMode="manual" fullCalcOnLoad="1"/>
</workbook>
</file>

<file path=xl/sharedStrings.xml><?xml version="1.0" encoding="utf-8"?>
<sst xmlns="http://schemas.openxmlformats.org/spreadsheetml/2006/main" count="112" uniqueCount="70">
  <si>
    <t>－</t>
  </si>
  <si>
    <t>トン数</t>
  </si>
  <si>
    <t>入札実施期日</t>
  </si>
  <si>
    <t>11.11.12</t>
  </si>
  <si>
    <t>番号</t>
  </si>
  <si>
    <t>平成13年産第1回
試行的（高品質米）</t>
  </si>
  <si>
    <t>平成13年産第2回
試行的（高品質米）</t>
  </si>
  <si>
    <t>平成11年度第1回
卸間</t>
  </si>
  <si>
    <t>平成11年度第2回
試行的（高品質米）</t>
  </si>
  <si>
    <t>平成11年度第2回
卸間</t>
  </si>
  <si>
    <t>平成11年度第2回
計画外</t>
  </si>
  <si>
    <t>平成11年度第3回
試行的（高品質米）</t>
  </si>
  <si>
    <t>平成11年度第3回
卸間</t>
  </si>
  <si>
    <t>平成11年度第4回
試行的（高品質米）</t>
  </si>
  <si>
    <t>平成11年度第4回
卸間</t>
  </si>
  <si>
    <t>平成11年度第5回
計画外</t>
  </si>
  <si>
    <t>取引の種類</t>
  </si>
  <si>
    <t>売り手数</t>
  </si>
  <si>
    <t>銘柄数</t>
  </si>
  <si>
    <t>入札販売数量</t>
  </si>
  <si>
    <t>申込数量</t>
  </si>
  <si>
    <t>落札数量</t>
  </si>
  <si>
    <t>落札残数量</t>
  </si>
  <si>
    <t>車数</t>
  </si>
  <si>
    <t>俵数</t>
  </si>
  <si>
    <t>トン数</t>
  </si>
  <si>
    <t>業者数</t>
  </si>
  <si>
    <t>計</t>
  </si>
  <si>
    <t>平成13年産第3回
試行的（高品質米）</t>
  </si>
  <si>
    <t>14.12.20</t>
  </si>
  <si>
    <t>平成14年産第1回
試行的（高品質米）</t>
  </si>
  <si>
    <t>平成14年産第2回
試行的（高品質米）</t>
  </si>
  <si>
    <t>平成14年産第2回
試行的（2等米）</t>
  </si>
  <si>
    <t>平成14年産第3回
試行的（高品質米）</t>
  </si>
  <si>
    <t>平成14年産第4回
試行的（袋）</t>
  </si>
  <si>
    <t>平成14年産第4回
試行的（フレコン）</t>
  </si>
  <si>
    <t>平成14年産第5回
試行的（高蛋白米）</t>
  </si>
  <si>
    <t>平成14年産第5回
試行的（高品質米）</t>
  </si>
  <si>
    <t>平成14年産第5回
試行的</t>
  </si>
  <si>
    <t>平成14年産第5回
試行的（過乾燥2等）</t>
  </si>
  <si>
    <t>（延べ）</t>
  </si>
  <si>
    <t>試行的
（超早場米取引）</t>
  </si>
  <si>
    <t>－</t>
  </si>
  <si>
    <t>年産</t>
  </si>
  <si>
    <t>9・10</t>
  </si>
  <si>
    <t>－</t>
  </si>
  <si>
    <t>11.04.20</t>
  </si>
  <si>
    <t>110.5.18</t>
  </si>
  <si>
    <t>11.06.17</t>
  </si>
  <si>
    <t>11.07.13</t>
  </si>
  <si>
    <t>11.07.26</t>
  </si>
  <si>
    <t>12.07.25</t>
  </si>
  <si>
    <t>12.08.01</t>
  </si>
  <si>
    <t>11.08.02</t>
  </si>
  <si>
    <t>13.07.24</t>
  </si>
  <si>
    <t>13.07.31</t>
  </si>
  <si>
    <t>14.02.22</t>
  </si>
  <si>
    <t>14.04.23</t>
  </si>
  <si>
    <t>14.06.26</t>
  </si>
  <si>
    <t>公表</t>
  </si>
  <si>
    <t>備考
（結果公表）</t>
  </si>
  <si>
    <t>取引参加者のみに
結果を通知</t>
  </si>
  <si>
    <t>14.07.23</t>
  </si>
  <si>
    <t>14.07.30</t>
  </si>
  <si>
    <t>15.01.24</t>
  </si>
  <si>
    <t>15.03.25</t>
  </si>
  <si>
    <t>15.04.22</t>
  </si>
  <si>
    <t>15.05.27</t>
  </si>
  <si>
    <t>（注） その他取引とは、「自主流通米の入札取引に附帯するその他の取引に係る業務規程及び実施の細目」に基づき実施した取引である。</t>
  </si>
  <si>
    <t>その他取引の実施状況（平成10年産～14年産）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</si>
</sst>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_ "/>
    <numFmt numFmtId="179" formatCode="#,##0.0;[Red]\-#,##0.0"/>
    <numFmt numFmtId="180" formatCode="&quot;0&quot;"/>
    <numFmt numFmtId="181" formatCode="0;0;"/>
    <numFmt numFmtId="182" formatCode="0;0.0;"/>
    <numFmt numFmtId="183" formatCode="0;0.00;"/>
    <numFmt numFmtId="184" formatCode="0;0.000;"/>
    <numFmt numFmtId="185" formatCode="0;0.0000;"/>
    <numFmt numFmtId="186" formatCode="#,##0.0_ "/>
  </numFmts>
  <fonts count="11">
    <font>
      <sz val="12"/>
      <name val="ＭＳ 明朝"/>
      <family val="1"/>
    </font>
    <font>
      <sz val="16"/>
      <name val="ＭＳ 明朝"/>
      <family val="1"/>
    </font>
    <font>
      <sz val="14"/>
      <name val="ＭＳ 明朝"/>
      <family val="1"/>
    </font>
    <font>
      <sz val="6"/>
      <name val="ＭＳ Ｐ明朝"/>
      <family val="1"/>
    </font>
    <font>
      <sz val="11"/>
      <name val="ＭＳ 明朝"/>
      <family val="1"/>
    </font>
    <font>
      <u val="single"/>
      <sz val="9"/>
      <color indexed="12"/>
      <name val="ＭＳ 明朝"/>
      <family val="1"/>
    </font>
    <font>
      <u val="single"/>
      <sz val="9"/>
      <color indexed="36"/>
      <name val="ＭＳ 明朝"/>
      <family val="1"/>
    </font>
    <font>
      <sz val="14"/>
      <name val="ＭＳ Ｐゴシック"/>
      <family val="3"/>
    </font>
    <font>
      <sz val="12"/>
      <name val="ＭＳ Ｐゴシック"/>
      <family val="3"/>
    </font>
    <font>
      <sz val="16"/>
      <name val="ＭＳ Ｐゴシック"/>
      <family val="3"/>
    </font>
    <font>
      <sz val="22"/>
      <name val="ＭＳ Ｐゴシック"/>
      <family val="3"/>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6">
    <xf numFmtId="0" fontId="0" fillId="0" borderId="0" xfId="0" applyAlignment="1">
      <alignment/>
    </xf>
    <xf numFmtId="0" fontId="2" fillId="0" borderId="0" xfId="0" applyFont="1" applyFill="1" applyAlignment="1">
      <alignment/>
    </xf>
    <xf numFmtId="0" fontId="0" fillId="0" borderId="0" xfId="0" applyFill="1" applyAlignment="1">
      <alignment/>
    </xf>
    <xf numFmtId="40" fontId="1" fillId="0" borderId="0" xfId="17" applyNumberFormat="1" applyFont="1" applyFill="1" applyAlignment="1">
      <alignment horizontal="right"/>
    </xf>
    <xf numFmtId="0" fontId="2"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xf>
    <xf numFmtId="0" fontId="8" fillId="0" borderId="0" xfId="0" applyFont="1" applyFill="1" applyAlignment="1">
      <alignment/>
    </xf>
    <xf numFmtId="40" fontId="9" fillId="0" borderId="0" xfId="17" applyNumberFormat="1" applyFont="1" applyFill="1" applyAlignment="1">
      <alignment horizontal="right"/>
    </xf>
    <xf numFmtId="40" fontId="7" fillId="0" borderId="1" xfId="17"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right" vertical="center"/>
    </xf>
    <xf numFmtId="3" fontId="7" fillId="0" borderId="2"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8" fillId="0" borderId="2" xfId="0" applyFont="1" applyFill="1" applyBorder="1" applyAlignment="1">
      <alignment horizontal="center" vertical="center" wrapText="1"/>
    </xf>
    <xf numFmtId="0" fontId="10" fillId="0" borderId="0" xfId="0" applyFont="1" applyFill="1" applyAlignment="1">
      <alignment/>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xf>
    <xf numFmtId="2" fontId="7" fillId="0" borderId="1" xfId="0" applyNumberFormat="1" applyFont="1" applyFill="1" applyBorder="1" applyAlignment="1">
      <alignment horizontal="right" vertical="center"/>
    </xf>
    <xf numFmtId="4" fontId="7" fillId="0" borderId="2"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right" vertical="center"/>
    </xf>
    <xf numFmtId="4" fontId="7" fillId="0" borderId="4"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0" fontId="7" fillId="0" borderId="3" xfId="0"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 xfId="0" applyFont="1" applyFill="1" applyBorder="1" applyAlignment="1">
      <alignment horizontal="centerContinuous" vertical="center"/>
    </xf>
    <xf numFmtId="2" fontId="7" fillId="0" borderId="1" xfId="17" applyNumberFormat="1" applyFont="1" applyFill="1" applyBorder="1" applyAlignment="1">
      <alignment horizontal="right" vertical="center"/>
    </xf>
    <xf numFmtId="40" fontId="7" fillId="0" borderId="2" xfId="17" applyNumberFormat="1" applyFont="1" applyFill="1" applyBorder="1" applyAlignment="1">
      <alignment horizontal="right" vertical="center"/>
    </xf>
    <xf numFmtId="40" fontId="7" fillId="0" borderId="4" xfId="17" applyNumberFormat="1" applyFont="1" applyFill="1" applyBorder="1" applyAlignment="1">
      <alignment horizontal="right" vertical="center"/>
    </xf>
    <xf numFmtId="40" fontId="7" fillId="0" borderId="3" xfId="17" applyNumberFormat="1" applyFont="1" applyFill="1" applyBorder="1" applyAlignment="1">
      <alignment horizontal="right" vertical="center"/>
    </xf>
    <xf numFmtId="40" fontId="7" fillId="0" borderId="1" xfId="17" applyNumberFormat="1" applyFont="1" applyFill="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right" vertical="center"/>
    </xf>
    <xf numFmtId="3" fontId="7"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xf>
    <xf numFmtId="40" fontId="7" fillId="2" borderId="1" xfId="17" applyNumberFormat="1" applyFont="1" applyFill="1" applyBorder="1" applyAlignment="1">
      <alignment horizontal="right" vertical="center"/>
    </xf>
    <xf numFmtId="2"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wrapText="1"/>
    </xf>
    <xf numFmtId="178" fontId="7" fillId="2" borderId="1" xfId="0" applyNumberFormat="1" applyFont="1" applyFill="1" applyBorder="1" applyAlignment="1">
      <alignment horizontal="right" vertical="center" wrapText="1"/>
    </xf>
    <xf numFmtId="40" fontId="7" fillId="2" borderId="1" xfId="17" applyNumberFormat="1" applyFont="1" applyFill="1" applyBorder="1" applyAlignment="1">
      <alignment horizontal="right" vertical="center" wrapText="1"/>
    </xf>
    <xf numFmtId="2" fontId="7" fillId="2" borderId="1" xfId="0" applyNumberFormat="1" applyFont="1" applyFill="1" applyBorder="1" applyAlignment="1">
      <alignment horizontal="right" vertical="center" wrapText="1"/>
    </xf>
    <xf numFmtId="2" fontId="8" fillId="0" borderId="1" xfId="17" applyNumberFormat="1" applyFont="1" applyFill="1" applyBorder="1" applyAlignment="1">
      <alignment horizontal="center" vertical="center" wrapText="1"/>
    </xf>
    <xf numFmtId="40" fontId="7" fillId="0" borderId="2" xfId="17" applyNumberFormat="1" applyFont="1" applyFill="1" applyBorder="1" applyAlignment="1">
      <alignment horizontal="center" vertical="center"/>
    </xf>
    <xf numFmtId="40" fontId="7" fillId="0" borderId="5" xfId="17" applyNumberFormat="1" applyFont="1" applyFill="1" applyBorder="1" applyAlignment="1">
      <alignment horizontal="center" vertical="center"/>
    </xf>
    <xf numFmtId="40" fontId="7" fillId="0" borderId="3" xfId="17" applyNumberFormat="1" applyFont="1" applyFill="1" applyBorder="1" applyAlignment="1">
      <alignment horizontal="center" vertical="center"/>
    </xf>
    <xf numFmtId="40" fontId="7" fillId="2" borderId="2" xfId="17" applyNumberFormat="1" applyFont="1" applyFill="1" applyBorder="1" applyAlignment="1">
      <alignment horizontal="center" vertical="center"/>
    </xf>
    <xf numFmtId="40" fontId="7" fillId="2" borderId="5" xfId="17" applyNumberFormat="1" applyFont="1" applyFill="1" applyBorder="1" applyAlignment="1">
      <alignment horizontal="center" vertical="center"/>
    </xf>
    <xf numFmtId="40" fontId="7" fillId="2" borderId="3" xfId="17" applyNumberFormat="1" applyFont="1" applyFill="1" applyBorder="1" applyAlignment="1">
      <alignment horizontal="center" vertical="center"/>
    </xf>
    <xf numFmtId="2" fontId="8" fillId="0" borderId="2" xfId="17" applyNumberFormat="1" applyFont="1" applyFill="1" applyBorder="1" applyAlignment="1">
      <alignment horizontal="center" vertical="center" wrapText="1"/>
    </xf>
    <xf numFmtId="2" fontId="8" fillId="0" borderId="5" xfId="17" applyNumberFormat="1" applyFont="1" applyFill="1" applyBorder="1" applyAlignment="1">
      <alignment horizontal="center" vertical="center" wrapText="1"/>
    </xf>
    <xf numFmtId="2" fontId="8" fillId="0" borderId="3" xfId="17" applyNumberFormat="1" applyFont="1" applyFill="1" applyBorder="1" applyAlignment="1">
      <alignment horizontal="center" vertical="center" wrapText="1"/>
    </xf>
    <xf numFmtId="0" fontId="7" fillId="0" borderId="1" xfId="0" applyFont="1" applyFill="1" applyBorder="1" applyAlignment="1">
      <alignment horizontal="center" vertical="center"/>
    </xf>
    <xf numFmtId="40" fontId="7" fillId="0" borderId="2" xfId="17"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0</xdr:rowOff>
    </xdr:to>
    <xdr:sp>
      <xdr:nvSpPr>
        <xdr:cNvPr id="1" name="AutoShape 2"/>
        <xdr:cNvSpPr>
          <a:spLocks/>
        </xdr:cNvSpPr>
      </xdr:nvSpPr>
      <xdr:spPr>
        <a:xfrm>
          <a:off x="7229475" y="1533525"/>
          <a:ext cx="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5</xdr:row>
      <xdr:rowOff>0</xdr:rowOff>
    </xdr:from>
    <xdr:to>
      <xdr:col>6</xdr:col>
      <xdr:colOff>0</xdr:colOff>
      <xdr:row>5</xdr:row>
      <xdr:rowOff>0</xdr:rowOff>
    </xdr:to>
    <xdr:sp>
      <xdr:nvSpPr>
        <xdr:cNvPr id="2" name="AutoShape 3"/>
        <xdr:cNvSpPr>
          <a:spLocks/>
        </xdr:cNvSpPr>
      </xdr:nvSpPr>
      <xdr:spPr>
        <a:xfrm>
          <a:off x="7229475" y="1533525"/>
          <a:ext cx="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75" zoomScaleNormal="75" zoomScaleSheetLayoutView="70" workbookViewId="0" topLeftCell="A1">
      <pane xSplit="3" ySplit="4" topLeftCell="D5" activePane="bottomRight" state="frozen"/>
      <selection pane="topLeft" activeCell="A1" sqref="A1"/>
      <selection pane="topRight" activeCell="D1" sqref="D1"/>
      <selection pane="bottomLeft" activeCell="A5" sqref="A5"/>
      <selection pane="bottomRight" activeCell="A2" sqref="A2"/>
    </sheetView>
  </sheetViews>
  <sheetFormatPr defaultColWidth="8.796875" defaultRowHeight="15"/>
  <cols>
    <col min="1" max="1" width="9" style="1" customWidth="1"/>
    <col min="2" max="2" width="15.59765625" style="1" customWidth="1"/>
    <col min="3" max="3" width="20.09765625" style="2" customWidth="1"/>
    <col min="4" max="4" width="8.59765625" style="2" customWidth="1"/>
    <col min="5" max="5" width="12.09765625" style="2" customWidth="1"/>
    <col min="6" max="6" width="10.5" style="2" customWidth="1"/>
    <col min="7" max="7" width="6.19921875" style="2" bestFit="1" customWidth="1"/>
    <col min="8" max="8" width="11.8984375" style="2" bestFit="1" customWidth="1"/>
    <col min="9" max="9" width="15" style="2" bestFit="1" customWidth="1"/>
    <col min="10" max="10" width="8.59765625" style="2" bestFit="1" customWidth="1"/>
    <col min="11" max="11" width="6.19921875" style="2" bestFit="1" customWidth="1"/>
    <col min="12" max="12" width="11.8984375" style="2" bestFit="1" customWidth="1"/>
    <col min="13" max="13" width="13.59765625" style="2" customWidth="1"/>
    <col min="14" max="14" width="8.59765625" style="2" bestFit="1" customWidth="1"/>
    <col min="15" max="15" width="6.19921875" style="2" bestFit="1" customWidth="1"/>
    <col min="16" max="16" width="11.8984375" style="2" bestFit="1" customWidth="1"/>
    <col min="17" max="17" width="13.3984375" style="2" bestFit="1" customWidth="1"/>
    <col min="18" max="18" width="13.3984375" style="3" bestFit="1" customWidth="1"/>
    <col min="19" max="19" width="18.3984375" style="2" customWidth="1"/>
    <col min="20" max="16384" width="9" style="2" customWidth="1"/>
  </cols>
  <sheetData>
    <row r="1" spans="1:18" ht="33" customHeight="1">
      <c r="A1" s="19" t="s">
        <v>69</v>
      </c>
      <c r="B1" s="6"/>
      <c r="C1" s="7"/>
      <c r="D1" s="7"/>
      <c r="E1" s="7"/>
      <c r="F1" s="7"/>
      <c r="G1" s="7"/>
      <c r="H1" s="7"/>
      <c r="I1" s="7"/>
      <c r="J1" s="7"/>
      <c r="K1" s="7"/>
      <c r="L1" s="7"/>
      <c r="M1" s="7"/>
      <c r="N1" s="7"/>
      <c r="O1" s="7"/>
      <c r="P1" s="7"/>
      <c r="Q1" s="7"/>
      <c r="R1" s="8"/>
    </row>
    <row r="2" spans="1:18" ht="10.5" customHeight="1">
      <c r="A2" s="6"/>
      <c r="B2" s="6"/>
      <c r="C2" s="7"/>
      <c r="D2" s="7"/>
      <c r="E2" s="7"/>
      <c r="F2" s="7"/>
      <c r="G2" s="7"/>
      <c r="H2" s="7"/>
      <c r="I2" s="7"/>
      <c r="J2" s="7"/>
      <c r="K2" s="7"/>
      <c r="L2" s="7"/>
      <c r="M2" s="7"/>
      <c r="N2" s="7"/>
      <c r="O2" s="7"/>
      <c r="P2" s="7"/>
      <c r="Q2" s="7"/>
      <c r="R2" s="8"/>
    </row>
    <row r="3" spans="1:19" s="4" customFormat="1" ht="21" customHeight="1">
      <c r="A3" s="61" t="s">
        <v>4</v>
      </c>
      <c r="B3" s="61" t="s">
        <v>2</v>
      </c>
      <c r="C3" s="61" t="s">
        <v>16</v>
      </c>
      <c r="D3" s="61" t="s">
        <v>43</v>
      </c>
      <c r="E3" s="20" t="s">
        <v>17</v>
      </c>
      <c r="F3" s="20" t="s">
        <v>18</v>
      </c>
      <c r="G3" s="33" t="s">
        <v>19</v>
      </c>
      <c r="H3" s="33"/>
      <c r="I3" s="33"/>
      <c r="J3" s="33" t="s">
        <v>20</v>
      </c>
      <c r="K3" s="33"/>
      <c r="L3" s="33"/>
      <c r="M3" s="33"/>
      <c r="N3" s="33" t="s">
        <v>21</v>
      </c>
      <c r="O3" s="33"/>
      <c r="P3" s="33"/>
      <c r="Q3" s="33"/>
      <c r="R3" s="9" t="s">
        <v>22</v>
      </c>
      <c r="S3" s="62" t="s">
        <v>60</v>
      </c>
    </row>
    <row r="4" spans="1:19" s="4" customFormat="1" ht="21" customHeight="1">
      <c r="A4" s="61"/>
      <c r="B4" s="61"/>
      <c r="C4" s="61"/>
      <c r="D4" s="61"/>
      <c r="E4" s="20" t="s">
        <v>40</v>
      </c>
      <c r="F4" s="20" t="s">
        <v>40</v>
      </c>
      <c r="G4" s="20" t="s">
        <v>23</v>
      </c>
      <c r="H4" s="20" t="s">
        <v>24</v>
      </c>
      <c r="I4" s="20" t="s">
        <v>25</v>
      </c>
      <c r="J4" s="20" t="s">
        <v>26</v>
      </c>
      <c r="K4" s="20" t="s">
        <v>23</v>
      </c>
      <c r="L4" s="20" t="s">
        <v>24</v>
      </c>
      <c r="M4" s="20" t="s">
        <v>25</v>
      </c>
      <c r="N4" s="20" t="s">
        <v>26</v>
      </c>
      <c r="O4" s="20" t="s">
        <v>23</v>
      </c>
      <c r="P4" s="20" t="s">
        <v>24</v>
      </c>
      <c r="Q4" s="20" t="s">
        <v>25</v>
      </c>
      <c r="R4" s="9" t="s">
        <v>1</v>
      </c>
      <c r="S4" s="54"/>
    </row>
    <row r="5" spans="1:19" s="5" customFormat="1" ht="35.25" customHeight="1">
      <c r="A5" s="20">
        <v>1</v>
      </c>
      <c r="B5" s="21" t="s">
        <v>46</v>
      </c>
      <c r="C5" s="10" t="s">
        <v>7</v>
      </c>
      <c r="D5" s="21">
        <v>10</v>
      </c>
      <c r="E5" s="21">
        <v>2</v>
      </c>
      <c r="F5" s="21">
        <v>8</v>
      </c>
      <c r="G5" s="16">
        <f>I5/9.6</f>
        <v>60</v>
      </c>
      <c r="H5" s="14">
        <f>I5*1000/60</f>
        <v>9600</v>
      </c>
      <c r="I5" s="22">
        <v>576</v>
      </c>
      <c r="J5" s="16">
        <v>28</v>
      </c>
      <c r="K5" s="16">
        <v>131</v>
      </c>
      <c r="L5" s="14">
        <f>M5*1000/60</f>
        <v>20960</v>
      </c>
      <c r="M5" s="22">
        <v>1257.6</v>
      </c>
      <c r="N5" s="16">
        <v>19</v>
      </c>
      <c r="O5" s="16">
        <v>60</v>
      </c>
      <c r="P5" s="14">
        <f>Q5*1000/60</f>
        <v>9600</v>
      </c>
      <c r="Q5" s="22">
        <v>576</v>
      </c>
      <c r="R5" s="34">
        <v>0</v>
      </c>
      <c r="S5" s="58" t="s">
        <v>61</v>
      </c>
    </row>
    <row r="6" spans="1:19" s="5" customFormat="1" ht="35.25" customHeight="1">
      <c r="A6" s="61">
        <v>2</v>
      </c>
      <c r="B6" s="65" t="s">
        <v>47</v>
      </c>
      <c r="C6" s="18" t="s">
        <v>8</v>
      </c>
      <c r="D6" s="11">
        <v>10</v>
      </c>
      <c r="E6" s="11">
        <v>1</v>
      </c>
      <c r="F6" s="11">
        <v>1</v>
      </c>
      <c r="G6" s="17">
        <v>3</v>
      </c>
      <c r="H6" s="13">
        <f>I6*1000/60</f>
        <v>918</v>
      </c>
      <c r="I6" s="24">
        <v>55.08</v>
      </c>
      <c r="J6" s="17">
        <v>3</v>
      </c>
      <c r="K6" s="17">
        <v>6</v>
      </c>
      <c r="L6" s="13">
        <f>M6*1000/60</f>
        <v>1836</v>
      </c>
      <c r="M6" s="24">
        <v>110.16</v>
      </c>
      <c r="N6" s="17">
        <v>2</v>
      </c>
      <c r="O6" s="17">
        <v>3</v>
      </c>
      <c r="P6" s="13">
        <f>Q6*1000/60</f>
        <v>918</v>
      </c>
      <c r="Q6" s="24">
        <v>55.08</v>
      </c>
      <c r="R6" s="35">
        <v>0</v>
      </c>
      <c r="S6" s="59"/>
    </row>
    <row r="7" spans="1:19" s="5" customFormat="1" ht="35.25" customHeight="1">
      <c r="A7" s="61"/>
      <c r="B7" s="65"/>
      <c r="C7" s="26" t="s">
        <v>9</v>
      </c>
      <c r="D7" s="27">
        <v>10</v>
      </c>
      <c r="E7" s="27">
        <v>4</v>
      </c>
      <c r="F7" s="27">
        <v>17</v>
      </c>
      <c r="G7" s="28">
        <v>52</v>
      </c>
      <c r="H7" s="30">
        <f>I7*1000/60</f>
        <v>8360</v>
      </c>
      <c r="I7" s="29">
        <v>501.6</v>
      </c>
      <c r="J7" s="28">
        <v>1</v>
      </c>
      <c r="K7" s="28">
        <v>2</v>
      </c>
      <c r="L7" s="30">
        <f aca="true" t="shared" si="0" ref="L7:L28">M7*1000/60</f>
        <v>320</v>
      </c>
      <c r="M7" s="29">
        <v>19.2</v>
      </c>
      <c r="N7" s="28">
        <v>1</v>
      </c>
      <c r="O7" s="28">
        <v>2</v>
      </c>
      <c r="P7" s="30">
        <f aca="true" t="shared" si="1" ref="P7:P28">Q7*1000/60</f>
        <v>320</v>
      </c>
      <c r="Q7" s="29">
        <v>19.2</v>
      </c>
      <c r="R7" s="36">
        <v>482.4</v>
      </c>
      <c r="S7" s="59"/>
    </row>
    <row r="8" spans="1:19" s="5" customFormat="1" ht="35.25" customHeight="1">
      <c r="A8" s="61"/>
      <c r="B8" s="65"/>
      <c r="C8" s="26" t="s">
        <v>10</v>
      </c>
      <c r="D8" s="27">
        <v>10</v>
      </c>
      <c r="E8" s="27">
        <v>1</v>
      </c>
      <c r="F8" s="27">
        <v>2</v>
      </c>
      <c r="G8" s="28">
        <v>2</v>
      </c>
      <c r="H8" s="30">
        <f aca="true" t="shared" si="2" ref="H8:H28">I8*1000/60</f>
        <v>320</v>
      </c>
      <c r="I8" s="29">
        <v>19.2</v>
      </c>
      <c r="J8" s="28">
        <v>1</v>
      </c>
      <c r="K8" s="28">
        <v>1</v>
      </c>
      <c r="L8" s="30">
        <f t="shared" si="0"/>
        <v>160</v>
      </c>
      <c r="M8" s="29">
        <v>9.6</v>
      </c>
      <c r="N8" s="28">
        <v>1</v>
      </c>
      <c r="O8" s="28">
        <v>1</v>
      </c>
      <c r="P8" s="30">
        <f t="shared" si="1"/>
        <v>160</v>
      </c>
      <c r="Q8" s="29">
        <v>9.6</v>
      </c>
      <c r="R8" s="36">
        <v>9.6</v>
      </c>
      <c r="S8" s="59"/>
    </row>
    <row r="9" spans="1:19" s="5" customFormat="1" ht="35.25" customHeight="1">
      <c r="A9" s="61"/>
      <c r="B9" s="65"/>
      <c r="C9" s="25" t="s">
        <v>27</v>
      </c>
      <c r="D9" s="25" t="s">
        <v>45</v>
      </c>
      <c r="E9" s="25">
        <v>6</v>
      </c>
      <c r="F9" s="25">
        <f>SUM(F6:F8)</f>
        <v>20</v>
      </c>
      <c r="G9" s="12">
        <f aca="true" t="shared" si="3" ref="G9:O9">SUM(G6:G8)</f>
        <v>57</v>
      </c>
      <c r="H9" s="15">
        <f t="shared" si="2"/>
        <v>9598</v>
      </c>
      <c r="I9" s="12">
        <v>575.88</v>
      </c>
      <c r="J9" s="12">
        <f t="shared" si="3"/>
        <v>5</v>
      </c>
      <c r="K9" s="12">
        <f t="shared" si="3"/>
        <v>9</v>
      </c>
      <c r="L9" s="15">
        <f t="shared" si="0"/>
        <v>2316</v>
      </c>
      <c r="M9" s="12">
        <v>138.96</v>
      </c>
      <c r="N9" s="12">
        <f t="shared" si="3"/>
        <v>4</v>
      </c>
      <c r="O9" s="12">
        <f t="shared" si="3"/>
        <v>6</v>
      </c>
      <c r="P9" s="15">
        <f t="shared" si="1"/>
        <v>1398</v>
      </c>
      <c r="Q9" s="12">
        <v>83.88</v>
      </c>
      <c r="R9" s="37">
        <v>492</v>
      </c>
      <c r="S9" s="59"/>
    </row>
    <row r="10" spans="1:19" s="5" customFormat="1" ht="35.25" customHeight="1">
      <c r="A10" s="61">
        <v>3</v>
      </c>
      <c r="B10" s="65" t="s">
        <v>48</v>
      </c>
      <c r="C10" s="18" t="s">
        <v>11</v>
      </c>
      <c r="D10" s="11">
        <v>10</v>
      </c>
      <c r="E10" s="11">
        <v>1</v>
      </c>
      <c r="F10" s="11">
        <v>1</v>
      </c>
      <c r="G10" s="17">
        <v>3</v>
      </c>
      <c r="H10" s="13">
        <f t="shared" si="2"/>
        <v>918</v>
      </c>
      <c r="I10" s="24">
        <v>55.08</v>
      </c>
      <c r="J10" s="17">
        <v>2</v>
      </c>
      <c r="K10" s="17">
        <v>3</v>
      </c>
      <c r="L10" s="13">
        <f t="shared" si="0"/>
        <v>918</v>
      </c>
      <c r="M10" s="24">
        <v>55.08</v>
      </c>
      <c r="N10" s="17">
        <v>2</v>
      </c>
      <c r="O10" s="17">
        <v>3</v>
      </c>
      <c r="P10" s="13">
        <f t="shared" si="1"/>
        <v>918</v>
      </c>
      <c r="Q10" s="24">
        <v>55.08</v>
      </c>
      <c r="R10" s="35">
        <v>0</v>
      </c>
      <c r="S10" s="59"/>
    </row>
    <row r="11" spans="1:19" s="5" customFormat="1" ht="35.25" customHeight="1">
      <c r="A11" s="61"/>
      <c r="B11" s="65"/>
      <c r="C11" s="26" t="s">
        <v>12</v>
      </c>
      <c r="D11" s="27">
        <v>10</v>
      </c>
      <c r="E11" s="27">
        <v>2</v>
      </c>
      <c r="F11" s="27">
        <v>8</v>
      </c>
      <c r="G11" s="28">
        <v>18</v>
      </c>
      <c r="H11" s="30">
        <f t="shared" si="2"/>
        <v>3120</v>
      </c>
      <c r="I11" s="29">
        <v>187.2</v>
      </c>
      <c r="J11" s="28" t="s">
        <v>42</v>
      </c>
      <c r="K11" s="28" t="s">
        <v>42</v>
      </c>
      <c r="L11" s="28" t="s">
        <v>42</v>
      </c>
      <c r="M11" s="28" t="s">
        <v>42</v>
      </c>
      <c r="N11" s="28" t="s">
        <v>42</v>
      </c>
      <c r="O11" s="28" t="s">
        <v>42</v>
      </c>
      <c r="P11" s="28" t="s">
        <v>42</v>
      </c>
      <c r="Q11" s="28" t="s">
        <v>42</v>
      </c>
      <c r="R11" s="36">
        <v>187.2</v>
      </c>
      <c r="S11" s="59"/>
    </row>
    <row r="12" spans="1:19" s="5" customFormat="1" ht="35.25" customHeight="1">
      <c r="A12" s="61"/>
      <c r="B12" s="65"/>
      <c r="C12" s="25" t="s">
        <v>27</v>
      </c>
      <c r="D12" s="25" t="s">
        <v>45</v>
      </c>
      <c r="E12" s="25">
        <f>SUM(E10:E11)</f>
        <v>3</v>
      </c>
      <c r="F12" s="25">
        <f>SUM(F10:F11)</f>
        <v>9</v>
      </c>
      <c r="G12" s="31">
        <f>SUM(G10:G11)</f>
        <v>21</v>
      </c>
      <c r="H12" s="15">
        <f t="shared" si="2"/>
        <v>4038</v>
      </c>
      <c r="I12" s="31">
        <v>242.28</v>
      </c>
      <c r="J12" s="31">
        <f>SUM(J10:J11)</f>
        <v>2</v>
      </c>
      <c r="K12" s="31">
        <f>SUM(K10:K11)</f>
        <v>3</v>
      </c>
      <c r="L12" s="15">
        <f t="shared" si="0"/>
        <v>918</v>
      </c>
      <c r="M12" s="32">
        <v>55.08</v>
      </c>
      <c r="N12" s="31">
        <f>SUM(N10:N11)</f>
        <v>2</v>
      </c>
      <c r="O12" s="31">
        <f>SUM(O10:O11)</f>
        <v>3</v>
      </c>
      <c r="P12" s="15">
        <f t="shared" si="1"/>
        <v>918</v>
      </c>
      <c r="Q12" s="32">
        <v>55.08</v>
      </c>
      <c r="R12" s="37">
        <v>187.2</v>
      </c>
      <c r="S12" s="59"/>
    </row>
    <row r="13" spans="1:19" s="5" customFormat="1" ht="35.25" customHeight="1">
      <c r="A13" s="61">
        <v>4</v>
      </c>
      <c r="B13" s="65" t="s">
        <v>49</v>
      </c>
      <c r="C13" s="18" t="s">
        <v>13</v>
      </c>
      <c r="D13" s="11">
        <v>10</v>
      </c>
      <c r="E13" s="11">
        <v>1</v>
      </c>
      <c r="F13" s="11">
        <v>1</v>
      </c>
      <c r="G13" s="17">
        <v>3</v>
      </c>
      <c r="H13" s="13">
        <f t="shared" si="2"/>
        <v>918</v>
      </c>
      <c r="I13" s="24">
        <v>55.08</v>
      </c>
      <c r="J13" s="17">
        <v>2</v>
      </c>
      <c r="K13" s="17">
        <v>5</v>
      </c>
      <c r="L13" s="13">
        <f t="shared" si="0"/>
        <v>1530</v>
      </c>
      <c r="M13" s="24">
        <v>91.8</v>
      </c>
      <c r="N13" s="17">
        <v>2</v>
      </c>
      <c r="O13" s="17">
        <v>3</v>
      </c>
      <c r="P13" s="13">
        <f t="shared" si="1"/>
        <v>918</v>
      </c>
      <c r="Q13" s="24">
        <v>55.08</v>
      </c>
      <c r="R13" s="35">
        <v>0</v>
      </c>
      <c r="S13" s="59"/>
    </row>
    <row r="14" spans="1:19" s="5" customFormat="1" ht="35.25" customHeight="1">
      <c r="A14" s="61"/>
      <c r="B14" s="65"/>
      <c r="C14" s="26" t="s">
        <v>14</v>
      </c>
      <c r="D14" s="27" t="s">
        <v>44</v>
      </c>
      <c r="E14" s="27">
        <v>3</v>
      </c>
      <c r="F14" s="27">
        <v>4</v>
      </c>
      <c r="G14" s="28">
        <v>25</v>
      </c>
      <c r="H14" s="30">
        <f t="shared" si="2"/>
        <v>4200</v>
      </c>
      <c r="I14" s="29">
        <v>252</v>
      </c>
      <c r="J14" s="28" t="s">
        <v>42</v>
      </c>
      <c r="K14" s="28" t="s">
        <v>42</v>
      </c>
      <c r="L14" s="28" t="s">
        <v>42</v>
      </c>
      <c r="M14" s="28" t="s">
        <v>42</v>
      </c>
      <c r="N14" s="28" t="s">
        <v>42</v>
      </c>
      <c r="O14" s="28" t="s">
        <v>42</v>
      </c>
      <c r="P14" s="28" t="s">
        <v>42</v>
      </c>
      <c r="Q14" s="28" t="s">
        <v>42</v>
      </c>
      <c r="R14" s="36">
        <v>252</v>
      </c>
      <c r="S14" s="59"/>
    </row>
    <row r="15" spans="1:19" s="5" customFormat="1" ht="35.25" customHeight="1">
      <c r="A15" s="61"/>
      <c r="B15" s="65"/>
      <c r="C15" s="25" t="s">
        <v>27</v>
      </c>
      <c r="D15" s="25" t="s">
        <v>45</v>
      </c>
      <c r="E15" s="25">
        <f>SUM(E13:E14)</f>
        <v>4</v>
      </c>
      <c r="F15" s="25">
        <f>SUM(F13:F14)</f>
        <v>5</v>
      </c>
      <c r="G15" s="31">
        <f>SUM(G13:G14)</f>
        <v>28</v>
      </c>
      <c r="H15" s="15">
        <f t="shared" si="2"/>
        <v>5118</v>
      </c>
      <c r="I15" s="31">
        <v>307.08</v>
      </c>
      <c r="J15" s="31">
        <f>SUM(J13:J14)</f>
        <v>2</v>
      </c>
      <c r="K15" s="31">
        <f>SUM(K13:K14)</f>
        <v>5</v>
      </c>
      <c r="L15" s="15">
        <f t="shared" si="0"/>
        <v>1530</v>
      </c>
      <c r="M15" s="32">
        <v>91.8</v>
      </c>
      <c r="N15" s="31">
        <f>SUM(N13:N14)</f>
        <v>2</v>
      </c>
      <c r="O15" s="31">
        <f>SUM(O13:O14)</f>
        <v>3</v>
      </c>
      <c r="P15" s="15">
        <f t="shared" si="1"/>
        <v>918</v>
      </c>
      <c r="Q15" s="32">
        <v>55.08</v>
      </c>
      <c r="R15" s="37">
        <v>252</v>
      </c>
      <c r="S15" s="60"/>
    </row>
    <row r="16" spans="1:19" s="5" customFormat="1" ht="35.25" customHeight="1">
      <c r="A16" s="20">
        <v>5</v>
      </c>
      <c r="B16" s="21" t="s">
        <v>50</v>
      </c>
      <c r="C16" s="10" t="s">
        <v>41</v>
      </c>
      <c r="D16" s="21">
        <v>11</v>
      </c>
      <c r="E16" s="21">
        <v>3</v>
      </c>
      <c r="F16" s="21">
        <v>3</v>
      </c>
      <c r="G16" s="16">
        <v>609</v>
      </c>
      <c r="H16" s="14">
        <f t="shared" si="2"/>
        <v>97440</v>
      </c>
      <c r="I16" s="22">
        <v>5846.4</v>
      </c>
      <c r="J16" s="16">
        <v>163</v>
      </c>
      <c r="K16" s="16">
        <v>480</v>
      </c>
      <c r="L16" s="14">
        <f t="shared" si="0"/>
        <v>76800</v>
      </c>
      <c r="M16" s="23">
        <v>4608</v>
      </c>
      <c r="N16" s="16">
        <v>141</v>
      </c>
      <c r="O16" s="16">
        <v>448</v>
      </c>
      <c r="P16" s="14">
        <f t="shared" si="1"/>
        <v>71680</v>
      </c>
      <c r="Q16" s="23">
        <v>4300.8</v>
      </c>
      <c r="R16" s="38">
        <f aca="true" t="shared" si="4" ref="R16:R22">I16-Q16</f>
        <v>1545.5999999999995</v>
      </c>
      <c r="S16" s="52" t="s">
        <v>59</v>
      </c>
    </row>
    <row r="17" spans="1:19" s="5" customFormat="1" ht="35.25" customHeight="1">
      <c r="A17" s="20">
        <v>6</v>
      </c>
      <c r="B17" s="21" t="s">
        <v>53</v>
      </c>
      <c r="C17" s="10" t="s">
        <v>41</v>
      </c>
      <c r="D17" s="21">
        <v>11</v>
      </c>
      <c r="E17" s="21">
        <v>4</v>
      </c>
      <c r="F17" s="21">
        <v>5</v>
      </c>
      <c r="G17" s="16">
        <v>755</v>
      </c>
      <c r="H17" s="14">
        <f t="shared" si="2"/>
        <v>120800</v>
      </c>
      <c r="I17" s="22">
        <v>7248</v>
      </c>
      <c r="J17" s="16">
        <v>190</v>
      </c>
      <c r="K17" s="16">
        <v>560</v>
      </c>
      <c r="L17" s="14">
        <f t="shared" si="0"/>
        <v>89600</v>
      </c>
      <c r="M17" s="23">
        <v>5376</v>
      </c>
      <c r="N17" s="16">
        <v>103</v>
      </c>
      <c r="O17" s="16">
        <v>394</v>
      </c>
      <c r="P17" s="14">
        <f t="shared" si="1"/>
        <v>63040</v>
      </c>
      <c r="Q17" s="23">
        <v>3782.4</v>
      </c>
      <c r="R17" s="38">
        <f t="shared" si="4"/>
        <v>3465.6</v>
      </c>
      <c r="S17" s="54"/>
    </row>
    <row r="18" spans="1:19" s="5" customFormat="1" ht="35.25" customHeight="1">
      <c r="A18" s="20">
        <v>7</v>
      </c>
      <c r="B18" s="21" t="s">
        <v>3</v>
      </c>
      <c r="C18" s="10" t="s">
        <v>15</v>
      </c>
      <c r="D18" s="21">
        <v>11</v>
      </c>
      <c r="E18" s="21">
        <v>1</v>
      </c>
      <c r="F18" s="21">
        <v>3</v>
      </c>
      <c r="G18" s="16">
        <v>3</v>
      </c>
      <c r="H18" s="14">
        <f t="shared" si="2"/>
        <v>500</v>
      </c>
      <c r="I18" s="22">
        <v>30</v>
      </c>
      <c r="J18" s="16">
        <v>1</v>
      </c>
      <c r="K18" s="16">
        <v>1</v>
      </c>
      <c r="L18" s="14">
        <f t="shared" si="0"/>
        <v>160</v>
      </c>
      <c r="M18" s="23">
        <v>9.6</v>
      </c>
      <c r="N18" s="16">
        <v>1</v>
      </c>
      <c r="O18" s="16">
        <v>1</v>
      </c>
      <c r="P18" s="14">
        <f t="shared" si="1"/>
        <v>160</v>
      </c>
      <c r="Q18" s="23">
        <v>9.6</v>
      </c>
      <c r="R18" s="38">
        <f t="shared" si="4"/>
        <v>20.4</v>
      </c>
      <c r="S18" s="51" t="s">
        <v>61</v>
      </c>
    </row>
    <row r="19" spans="1:19" s="5" customFormat="1" ht="35.25" customHeight="1">
      <c r="A19" s="20">
        <v>8</v>
      </c>
      <c r="B19" s="21" t="s">
        <v>51</v>
      </c>
      <c r="C19" s="10" t="s">
        <v>41</v>
      </c>
      <c r="D19" s="21">
        <v>12</v>
      </c>
      <c r="E19" s="21">
        <v>3</v>
      </c>
      <c r="F19" s="21">
        <v>3</v>
      </c>
      <c r="G19" s="16">
        <v>619</v>
      </c>
      <c r="H19" s="14">
        <f t="shared" si="2"/>
        <v>102040</v>
      </c>
      <c r="I19" s="22">
        <v>6122.4</v>
      </c>
      <c r="J19" s="16">
        <v>134</v>
      </c>
      <c r="K19" s="16">
        <v>450</v>
      </c>
      <c r="L19" s="14">
        <f t="shared" si="0"/>
        <v>74360</v>
      </c>
      <c r="M19" s="23">
        <v>4461.6</v>
      </c>
      <c r="N19" s="16">
        <v>111</v>
      </c>
      <c r="O19" s="16">
        <v>206</v>
      </c>
      <c r="P19" s="14">
        <f t="shared" si="1"/>
        <v>68140</v>
      </c>
      <c r="Q19" s="23">
        <v>4088.4</v>
      </c>
      <c r="R19" s="38">
        <f t="shared" si="4"/>
        <v>2033.9999999999995</v>
      </c>
      <c r="S19" s="52" t="s">
        <v>59</v>
      </c>
    </row>
    <row r="20" spans="1:19" s="5" customFormat="1" ht="35.25" customHeight="1">
      <c r="A20" s="20">
        <v>9</v>
      </c>
      <c r="B20" s="21" t="s">
        <v>52</v>
      </c>
      <c r="C20" s="10" t="s">
        <v>41</v>
      </c>
      <c r="D20" s="21">
        <v>12</v>
      </c>
      <c r="E20" s="21">
        <v>4</v>
      </c>
      <c r="F20" s="21">
        <v>5</v>
      </c>
      <c r="G20" s="16">
        <v>638</v>
      </c>
      <c r="H20" s="14">
        <f t="shared" si="2"/>
        <v>105080</v>
      </c>
      <c r="I20" s="22">
        <v>6304.8</v>
      </c>
      <c r="J20" s="16">
        <v>195</v>
      </c>
      <c r="K20" s="16">
        <v>584</v>
      </c>
      <c r="L20" s="14">
        <f t="shared" si="0"/>
        <v>96040</v>
      </c>
      <c r="M20" s="23">
        <v>5762.4</v>
      </c>
      <c r="N20" s="16">
        <v>134</v>
      </c>
      <c r="O20" s="16">
        <v>499</v>
      </c>
      <c r="P20" s="14">
        <f t="shared" si="1"/>
        <v>82360</v>
      </c>
      <c r="Q20" s="23">
        <v>4941.6</v>
      </c>
      <c r="R20" s="38">
        <f t="shared" si="4"/>
        <v>1363.1999999999998</v>
      </c>
      <c r="S20" s="53"/>
    </row>
    <row r="21" spans="1:19" s="5" customFormat="1" ht="35.25" customHeight="1">
      <c r="A21" s="20">
        <v>10</v>
      </c>
      <c r="B21" s="21" t="s">
        <v>54</v>
      </c>
      <c r="C21" s="10" t="s">
        <v>41</v>
      </c>
      <c r="D21" s="21">
        <v>12</v>
      </c>
      <c r="E21" s="21">
        <v>3</v>
      </c>
      <c r="F21" s="21">
        <v>3</v>
      </c>
      <c r="G21" s="16">
        <v>870</v>
      </c>
      <c r="H21" s="14">
        <f t="shared" si="2"/>
        <v>145680</v>
      </c>
      <c r="I21" s="22">
        <v>8740.8</v>
      </c>
      <c r="J21" s="16">
        <v>165</v>
      </c>
      <c r="K21" s="16">
        <v>664</v>
      </c>
      <c r="L21" s="14">
        <f t="shared" si="0"/>
        <v>112000</v>
      </c>
      <c r="M21" s="23">
        <v>6720</v>
      </c>
      <c r="N21" s="16">
        <v>118</v>
      </c>
      <c r="O21" s="16">
        <v>588</v>
      </c>
      <c r="P21" s="14">
        <f t="shared" si="1"/>
        <v>99380</v>
      </c>
      <c r="Q21" s="23">
        <v>5962.8</v>
      </c>
      <c r="R21" s="38">
        <f t="shared" si="4"/>
        <v>2777.999999999999</v>
      </c>
      <c r="S21" s="53"/>
    </row>
    <row r="22" spans="1:19" s="5" customFormat="1" ht="35.25" customHeight="1">
      <c r="A22" s="20">
        <v>11</v>
      </c>
      <c r="B22" s="21" t="s">
        <v>55</v>
      </c>
      <c r="C22" s="10" t="s">
        <v>41</v>
      </c>
      <c r="D22" s="21">
        <v>12</v>
      </c>
      <c r="E22" s="21">
        <v>4</v>
      </c>
      <c r="F22" s="21">
        <v>5</v>
      </c>
      <c r="G22" s="16">
        <v>764</v>
      </c>
      <c r="H22" s="14">
        <f t="shared" si="2"/>
        <v>131660</v>
      </c>
      <c r="I22" s="22">
        <v>7899.6</v>
      </c>
      <c r="J22" s="16">
        <v>175</v>
      </c>
      <c r="K22" s="16">
        <v>550</v>
      </c>
      <c r="L22" s="14">
        <f t="shared" si="0"/>
        <v>94440</v>
      </c>
      <c r="M22" s="23">
        <v>5666.4</v>
      </c>
      <c r="N22" s="16">
        <v>102</v>
      </c>
      <c r="O22" s="16">
        <v>303</v>
      </c>
      <c r="P22" s="14">
        <f t="shared" si="1"/>
        <v>78280</v>
      </c>
      <c r="Q22" s="23">
        <v>4696.8</v>
      </c>
      <c r="R22" s="38">
        <f t="shared" si="4"/>
        <v>3202.8</v>
      </c>
      <c r="S22" s="53"/>
    </row>
    <row r="23" spans="1:19" s="5" customFormat="1" ht="35.25" customHeight="1">
      <c r="A23" s="20">
        <v>12</v>
      </c>
      <c r="B23" s="21" t="s">
        <v>56</v>
      </c>
      <c r="C23" s="10" t="s">
        <v>5</v>
      </c>
      <c r="D23" s="21">
        <v>13</v>
      </c>
      <c r="E23" s="21">
        <v>1</v>
      </c>
      <c r="F23" s="21">
        <v>2</v>
      </c>
      <c r="G23" s="16">
        <v>15</v>
      </c>
      <c r="H23" s="14">
        <f t="shared" si="2"/>
        <v>5100</v>
      </c>
      <c r="I23" s="22">
        <v>306</v>
      </c>
      <c r="J23" s="16">
        <v>33</v>
      </c>
      <c r="K23" s="16">
        <v>60</v>
      </c>
      <c r="L23" s="14">
        <f t="shared" si="0"/>
        <v>20400</v>
      </c>
      <c r="M23" s="22">
        <v>1224</v>
      </c>
      <c r="N23" s="16">
        <v>9</v>
      </c>
      <c r="O23" s="16">
        <v>15</v>
      </c>
      <c r="P23" s="14">
        <f t="shared" si="1"/>
        <v>5100</v>
      </c>
      <c r="Q23" s="22">
        <v>306</v>
      </c>
      <c r="R23" s="38">
        <v>0</v>
      </c>
      <c r="S23" s="53"/>
    </row>
    <row r="24" spans="1:19" s="5" customFormat="1" ht="35.25" customHeight="1">
      <c r="A24" s="20">
        <v>13</v>
      </c>
      <c r="B24" s="21" t="s">
        <v>57</v>
      </c>
      <c r="C24" s="10" t="s">
        <v>6</v>
      </c>
      <c r="D24" s="21">
        <v>13</v>
      </c>
      <c r="E24" s="21">
        <v>1</v>
      </c>
      <c r="F24" s="21">
        <v>2</v>
      </c>
      <c r="G24" s="16">
        <v>15</v>
      </c>
      <c r="H24" s="14">
        <f t="shared" si="2"/>
        <v>5100</v>
      </c>
      <c r="I24" s="22">
        <v>306</v>
      </c>
      <c r="J24" s="16">
        <v>19</v>
      </c>
      <c r="K24" s="16">
        <v>39</v>
      </c>
      <c r="L24" s="14">
        <f t="shared" si="0"/>
        <v>13260</v>
      </c>
      <c r="M24" s="22">
        <v>795.6</v>
      </c>
      <c r="N24" s="16">
        <v>6</v>
      </c>
      <c r="O24" s="16">
        <v>15</v>
      </c>
      <c r="P24" s="14">
        <f t="shared" si="1"/>
        <v>5100</v>
      </c>
      <c r="Q24" s="22">
        <v>306</v>
      </c>
      <c r="R24" s="38">
        <v>0</v>
      </c>
      <c r="S24" s="53"/>
    </row>
    <row r="25" spans="1:19" s="5" customFormat="1" ht="35.25" customHeight="1">
      <c r="A25" s="20">
        <v>14</v>
      </c>
      <c r="B25" s="21" t="s">
        <v>58</v>
      </c>
      <c r="C25" s="10" t="s">
        <v>28</v>
      </c>
      <c r="D25" s="21">
        <v>13</v>
      </c>
      <c r="E25" s="21">
        <v>1</v>
      </c>
      <c r="F25" s="21">
        <v>2</v>
      </c>
      <c r="G25" s="16">
        <v>15</v>
      </c>
      <c r="H25" s="14">
        <f t="shared" si="2"/>
        <v>5100</v>
      </c>
      <c r="I25" s="22">
        <v>306</v>
      </c>
      <c r="J25" s="16">
        <v>17</v>
      </c>
      <c r="K25" s="16">
        <v>38</v>
      </c>
      <c r="L25" s="14">
        <f t="shared" si="0"/>
        <v>12920</v>
      </c>
      <c r="M25" s="22">
        <v>775.2</v>
      </c>
      <c r="N25" s="16">
        <v>7</v>
      </c>
      <c r="O25" s="16">
        <v>15</v>
      </c>
      <c r="P25" s="14">
        <f t="shared" si="1"/>
        <v>5100</v>
      </c>
      <c r="Q25" s="22">
        <v>306</v>
      </c>
      <c r="R25" s="38">
        <v>0</v>
      </c>
      <c r="S25" s="54"/>
    </row>
    <row r="26" spans="1:19" s="5" customFormat="1" ht="35.25" customHeight="1">
      <c r="A26" s="39">
        <v>15</v>
      </c>
      <c r="B26" s="40" t="s">
        <v>62</v>
      </c>
      <c r="C26" s="41" t="s">
        <v>41</v>
      </c>
      <c r="D26" s="40">
        <v>14</v>
      </c>
      <c r="E26" s="40">
        <v>3</v>
      </c>
      <c r="F26" s="40">
        <v>3</v>
      </c>
      <c r="G26" s="42">
        <v>525</v>
      </c>
      <c r="H26" s="43">
        <f>I26*1000/60</f>
        <v>94500</v>
      </c>
      <c r="I26" s="44">
        <v>5670</v>
      </c>
      <c r="J26" s="42">
        <v>73</v>
      </c>
      <c r="K26" s="42">
        <v>294</v>
      </c>
      <c r="L26" s="43">
        <f t="shared" si="0"/>
        <v>52820</v>
      </c>
      <c r="M26" s="44">
        <v>3169.2</v>
      </c>
      <c r="N26" s="42">
        <v>59</v>
      </c>
      <c r="O26" s="42">
        <v>274</v>
      </c>
      <c r="P26" s="43">
        <f t="shared" si="1"/>
        <v>49300</v>
      </c>
      <c r="Q26" s="44">
        <v>2958</v>
      </c>
      <c r="R26" s="45">
        <f>I26-Q26</f>
        <v>2712</v>
      </c>
      <c r="S26" s="55" t="s">
        <v>59</v>
      </c>
    </row>
    <row r="27" spans="1:19" s="5" customFormat="1" ht="35.25" customHeight="1">
      <c r="A27" s="39">
        <v>16</v>
      </c>
      <c r="B27" s="40" t="s">
        <v>63</v>
      </c>
      <c r="C27" s="41" t="s">
        <v>41</v>
      </c>
      <c r="D27" s="40">
        <v>14</v>
      </c>
      <c r="E27" s="40">
        <v>4</v>
      </c>
      <c r="F27" s="40">
        <v>5</v>
      </c>
      <c r="G27" s="42">
        <v>602</v>
      </c>
      <c r="H27" s="43">
        <f>I27*1000/60</f>
        <v>108340</v>
      </c>
      <c r="I27" s="44">
        <v>6500.4</v>
      </c>
      <c r="J27" s="42">
        <v>110</v>
      </c>
      <c r="K27" s="42">
        <v>372</v>
      </c>
      <c r="L27" s="43">
        <f>M27*1000/60</f>
        <v>66960</v>
      </c>
      <c r="M27" s="44">
        <v>4017.6</v>
      </c>
      <c r="N27" s="42">
        <v>87</v>
      </c>
      <c r="O27" s="42">
        <v>350</v>
      </c>
      <c r="P27" s="43">
        <f t="shared" si="1"/>
        <v>62980</v>
      </c>
      <c r="Q27" s="44">
        <v>3778.8</v>
      </c>
      <c r="R27" s="45">
        <f>I27-Q27</f>
        <v>2721.5999999999995</v>
      </c>
      <c r="S27" s="56"/>
    </row>
    <row r="28" spans="1:19" s="5" customFormat="1" ht="35.25" customHeight="1">
      <c r="A28" s="39">
        <v>17</v>
      </c>
      <c r="B28" s="40" t="s">
        <v>29</v>
      </c>
      <c r="C28" s="41" t="s">
        <v>30</v>
      </c>
      <c r="D28" s="40">
        <v>14</v>
      </c>
      <c r="E28" s="40">
        <v>1</v>
      </c>
      <c r="F28" s="40">
        <v>2</v>
      </c>
      <c r="G28" s="42">
        <v>9</v>
      </c>
      <c r="H28" s="43">
        <f t="shared" si="2"/>
        <v>3060</v>
      </c>
      <c r="I28" s="44">
        <v>183.6</v>
      </c>
      <c r="J28" s="42">
        <v>27</v>
      </c>
      <c r="K28" s="42">
        <v>36</v>
      </c>
      <c r="L28" s="43">
        <f t="shared" si="0"/>
        <v>12240</v>
      </c>
      <c r="M28" s="44">
        <v>734.4</v>
      </c>
      <c r="N28" s="42">
        <v>8</v>
      </c>
      <c r="O28" s="42">
        <v>9</v>
      </c>
      <c r="P28" s="43">
        <f t="shared" si="1"/>
        <v>3060</v>
      </c>
      <c r="Q28" s="44">
        <v>183.6</v>
      </c>
      <c r="R28" s="45">
        <v>0</v>
      </c>
      <c r="S28" s="56"/>
    </row>
    <row r="29" spans="1:19" s="5" customFormat="1" ht="33.75" customHeight="1">
      <c r="A29" s="63">
        <v>18</v>
      </c>
      <c r="B29" s="64" t="s">
        <v>64</v>
      </c>
      <c r="C29" s="41" t="s">
        <v>31</v>
      </c>
      <c r="D29" s="40">
        <v>14</v>
      </c>
      <c r="E29" s="40">
        <v>1</v>
      </c>
      <c r="F29" s="40">
        <v>2</v>
      </c>
      <c r="G29" s="42">
        <v>9</v>
      </c>
      <c r="H29" s="43">
        <f aca="true" t="shared" si="5" ref="H29:H40">I29*1000/60</f>
        <v>3060</v>
      </c>
      <c r="I29" s="44">
        <v>183.6</v>
      </c>
      <c r="J29" s="42">
        <v>24</v>
      </c>
      <c r="K29" s="42">
        <v>33</v>
      </c>
      <c r="L29" s="43">
        <f aca="true" t="shared" si="6" ref="L29:L40">M29*1000/60</f>
        <v>11220</v>
      </c>
      <c r="M29" s="44">
        <v>673.2</v>
      </c>
      <c r="N29" s="42">
        <v>7</v>
      </c>
      <c r="O29" s="42">
        <v>9</v>
      </c>
      <c r="P29" s="43">
        <f aca="true" t="shared" si="7" ref="P29:P40">Q29*1000/60</f>
        <v>3060</v>
      </c>
      <c r="Q29" s="44">
        <v>183.6</v>
      </c>
      <c r="R29" s="45">
        <f>I29-Q29</f>
        <v>0</v>
      </c>
      <c r="S29" s="56"/>
    </row>
    <row r="30" spans="1:19" s="5" customFormat="1" ht="33.75" customHeight="1">
      <c r="A30" s="63"/>
      <c r="B30" s="64"/>
      <c r="C30" s="41" t="s">
        <v>32</v>
      </c>
      <c r="D30" s="40">
        <v>14</v>
      </c>
      <c r="E30" s="40">
        <v>1</v>
      </c>
      <c r="F30" s="40">
        <v>2</v>
      </c>
      <c r="G30" s="42">
        <v>57</v>
      </c>
      <c r="H30" s="43">
        <f t="shared" si="5"/>
        <v>19380</v>
      </c>
      <c r="I30" s="44">
        <v>1162.8</v>
      </c>
      <c r="J30" s="42">
        <v>20</v>
      </c>
      <c r="K30" s="42">
        <v>86</v>
      </c>
      <c r="L30" s="43">
        <f t="shared" si="6"/>
        <v>29240</v>
      </c>
      <c r="M30" s="45">
        <v>1754.4</v>
      </c>
      <c r="N30" s="42">
        <v>7</v>
      </c>
      <c r="O30" s="42">
        <v>31</v>
      </c>
      <c r="P30" s="43">
        <f t="shared" si="7"/>
        <v>10540</v>
      </c>
      <c r="Q30" s="46">
        <v>632.4</v>
      </c>
      <c r="R30" s="45">
        <f>I30-Q30</f>
        <v>530.4</v>
      </c>
      <c r="S30" s="56"/>
    </row>
    <row r="31" spans="1:19" s="5" customFormat="1" ht="33.75" customHeight="1">
      <c r="A31" s="63"/>
      <c r="B31" s="64"/>
      <c r="C31" s="40" t="s">
        <v>27</v>
      </c>
      <c r="D31" s="40" t="s">
        <v>0</v>
      </c>
      <c r="E31" s="40">
        <f>SUM(E29:E30)</f>
        <v>2</v>
      </c>
      <c r="F31" s="40">
        <f>SUM(F29:F30)</f>
        <v>4</v>
      </c>
      <c r="G31" s="47">
        <f>SUM(G29:G30)</f>
        <v>66</v>
      </c>
      <c r="H31" s="43">
        <f t="shared" si="5"/>
        <v>22439.999999999996</v>
      </c>
      <c r="I31" s="48">
        <f>I29+I30</f>
        <v>1346.3999999999999</v>
      </c>
      <c r="J31" s="47">
        <f>SUM(J29:J30)</f>
        <v>44</v>
      </c>
      <c r="K31" s="47">
        <f>SUM(K29:K30)</f>
        <v>119</v>
      </c>
      <c r="L31" s="43">
        <f t="shared" si="6"/>
        <v>40460.00000000001</v>
      </c>
      <c r="M31" s="49">
        <f>M29+M30</f>
        <v>2427.6000000000004</v>
      </c>
      <c r="N31" s="47">
        <f>SUM(N29:N30)</f>
        <v>14</v>
      </c>
      <c r="O31" s="47">
        <f>SUM(O29:O30)</f>
        <v>40</v>
      </c>
      <c r="P31" s="43">
        <f t="shared" si="7"/>
        <v>13600</v>
      </c>
      <c r="Q31" s="50">
        <f>Q29+Q30</f>
        <v>816</v>
      </c>
      <c r="R31" s="45">
        <f>I31-Q31</f>
        <v>530.3999999999999</v>
      </c>
      <c r="S31" s="56"/>
    </row>
    <row r="32" spans="1:19" s="5" customFormat="1" ht="35.25" customHeight="1">
      <c r="A32" s="39">
        <v>19</v>
      </c>
      <c r="B32" s="40" t="s">
        <v>65</v>
      </c>
      <c r="C32" s="41" t="s">
        <v>33</v>
      </c>
      <c r="D32" s="40">
        <v>14</v>
      </c>
      <c r="E32" s="40">
        <v>1</v>
      </c>
      <c r="F32" s="40">
        <v>1</v>
      </c>
      <c r="G32" s="42">
        <v>9</v>
      </c>
      <c r="H32" s="43">
        <f t="shared" si="5"/>
        <v>1620</v>
      </c>
      <c r="I32" s="44">
        <v>97.2</v>
      </c>
      <c r="J32" s="42">
        <v>4</v>
      </c>
      <c r="K32" s="42">
        <v>10</v>
      </c>
      <c r="L32" s="43">
        <f t="shared" si="6"/>
        <v>1800</v>
      </c>
      <c r="M32" s="44">
        <v>108</v>
      </c>
      <c r="N32" s="42">
        <v>3</v>
      </c>
      <c r="O32" s="42">
        <v>9</v>
      </c>
      <c r="P32" s="43">
        <f t="shared" si="7"/>
        <v>1620</v>
      </c>
      <c r="Q32" s="44">
        <v>97.2</v>
      </c>
      <c r="R32" s="45">
        <v>0</v>
      </c>
      <c r="S32" s="56"/>
    </row>
    <row r="33" spans="1:19" s="5" customFormat="1" ht="33.75" customHeight="1">
      <c r="A33" s="63">
        <v>20</v>
      </c>
      <c r="B33" s="64" t="s">
        <v>66</v>
      </c>
      <c r="C33" s="41" t="s">
        <v>34</v>
      </c>
      <c r="D33" s="40">
        <v>14</v>
      </c>
      <c r="E33" s="64">
        <v>1</v>
      </c>
      <c r="F33" s="64">
        <v>1</v>
      </c>
      <c r="G33" s="42">
        <v>14</v>
      </c>
      <c r="H33" s="43">
        <f t="shared" si="5"/>
        <v>2520</v>
      </c>
      <c r="I33" s="44">
        <v>151.2</v>
      </c>
      <c r="J33" s="42">
        <v>3</v>
      </c>
      <c r="K33" s="42">
        <v>12</v>
      </c>
      <c r="L33" s="43">
        <f t="shared" si="6"/>
        <v>2160</v>
      </c>
      <c r="M33" s="44">
        <v>129.6</v>
      </c>
      <c r="N33" s="42">
        <v>2</v>
      </c>
      <c r="O33" s="42">
        <v>11</v>
      </c>
      <c r="P33" s="43">
        <f t="shared" si="7"/>
        <v>1980</v>
      </c>
      <c r="Q33" s="44">
        <v>118.8</v>
      </c>
      <c r="R33" s="45">
        <f aca="true" t="shared" si="8" ref="R33:R40">I33-Q33</f>
        <v>32.39999999999999</v>
      </c>
      <c r="S33" s="56"/>
    </row>
    <row r="34" spans="1:19" s="5" customFormat="1" ht="33.75" customHeight="1">
      <c r="A34" s="63"/>
      <c r="B34" s="64"/>
      <c r="C34" s="41" t="s">
        <v>35</v>
      </c>
      <c r="D34" s="40">
        <v>14</v>
      </c>
      <c r="E34" s="64"/>
      <c r="F34" s="64"/>
      <c r="G34" s="42">
        <v>14</v>
      </c>
      <c r="H34" s="43">
        <f t="shared" si="5"/>
        <v>2380</v>
      </c>
      <c r="I34" s="44">
        <v>142.8</v>
      </c>
      <c r="J34" s="42">
        <v>3</v>
      </c>
      <c r="K34" s="42">
        <v>14</v>
      </c>
      <c r="L34" s="43">
        <f t="shared" si="6"/>
        <v>2380</v>
      </c>
      <c r="M34" s="45">
        <v>142.8</v>
      </c>
      <c r="N34" s="42">
        <v>2</v>
      </c>
      <c r="O34" s="42">
        <v>13</v>
      </c>
      <c r="P34" s="43">
        <f t="shared" si="7"/>
        <v>2210</v>
      </c>
      <c r="Q34" s="46">
        <v>132.6</v>
      </c>
      <c r="R34" s="45">
        <f t="shared" si="8"/>
        <v>10.200000000000017</v>
      </c>
      <c r="S34" s="56"/>
    </row>
    <row r="35" spans="1:19" s="5" customFormat="1" ht="33.75" customHeight="1">
      <c r="A35" s="63"/>
      <c r="B35" s="64"/>
      <c r="C35" s="40" t="s">
        <v>27</v>
      </c>
      <c r="D35" s="40" t="s">
        <v>0</v>
      </c>
      <c r="E35" s="40">
        <f>SUM(E33:E34)</f>
        <v>1</v>
      </c>
      <c r="F35" s="40">
        <f>SUM(F33:F34)</f>
        <v>1</v>
      </c>
      <c r="G35" s="47">
        <f>SUM(G33:G34)</f>
        <v>28</v>
      </c>
      <c r="H35" s="43">
        <f t="shared" si="5"/>
        <v>4900</v>
      </c>
      <c r="I35" s="48">
        <f>I33+I34</f>
        <v>294</v>
      </c>
      <c r="J35" s="47">
        <f>SUM(J33:J34)</f>
        <v>6</v>
      </c>
      <c r="K35" s="47">
        <f>SUM(K33:K34)</f>
        <v>26</v>
      </c>
      <c r="L35" s="43">
        <f t="shared" si="6"/>
        <v>4540</v>
      </c>
      <c r="M35" s="49">
        <f>M33+M34</f>
        <v>272.4</v>
      </c>
      <c r="N35" s="47">
        <f>SUM(N33:N34)</f>
        <v>4</v>
      </c>
      <c r="O35" s="47">
        <f>SUM(O33:O34)</f>
        <v>24</v>
      </c>
      <c r="P35" s="43">
        <f t="shared" si="7"/>
        <v>4189.999999999999</v>
      </c>
      <c r="Q35" s="50">
        <f>Q33+Q34</f>
        <v>251.39999999999998</v>
      </c>
      <c r="R35" s="45">
        <f t="shared" si="8"/>
        <v>42.60000000000002</v>
      </c>
      <c r="S35" s="56"/>
    </row>
    <row r="36" spans="1:19" s="5" customFormat="1" ht="33.75" customHeight="1">
      <c r="A36" s="63">
        <v>21</v>
      </c>
      <c r="B36" s="64" t="s">
        <v>67</v>
      </c>
      <c r="C36" s="41" t="s">
        <v>36</v>
      </c>
      <c r="D36" s="40">
        <v>14</v>
      </c>
      <c r="E36" s="40">
        <v>1</v>
      </c>
      <c r="F36" s="40">
        <v>1</v>
      </c>
      <c r="G36" s="42">
        <v>16</v>
      </c>
      <c r="H36" s="43">
        <f t="shared" si="5"/>
        <v>5440</v>
      </c>
      <c r="I36" s="44">
        <v>326.4</v>
      </c>
      <c r="J36" s="42">
        <v>11</v>
      </c>
      <c r="K36" s="42">
        <v>25</v>
      </c>
      <c r="L36" s="43">
        <f t="shared" si="6"/>
        <v>8500</v>
      </c>
      <c r="M36" s="44">
        <v>510</v>
      </c>
      <c r="N36" s="42">
        <v>5</v>
      </c>
      <c r="O36" s="42">
        <v>16</v>
      </c>
      <c r="P36" s="43">
        <f t="shared" si="7"/>
        <v>5440</v>
      </c>
      <c r="Q36" s="44">
        <v>326.4</v>
      </c>
      <c r="R36" s="45">
        <f t="shared" si="8"/>
        <v>0</v>
      </c>
      <c r="S36" s="56"/>
    </row>
    <row r="37" spans="1:19" s="5" customFormat="1" ht="33.75" customHeight="1">
      <c r="A37" s="63"/>
      <c r="B37" s="64"/>
      <c r="C37" s="41" t="s">
        <v>37</v>
      </c>
      <c r="D37" s="40">
        <v>14</v>
      </c>
      <c r="E37" s="40">
        <v>1</v>
      </c>
      <c r="F37" s="40">
        <v>1</v>
      </c>
      <c r="G37" s="42">
        <v>9</v>
      </c>
      <c r="H37" s="43">
        <f t="shared" si="5"/>
        <v>1620</v>
      </c>
      <c r="I37" s="44">
        <v>97.2</v>
      </c>
      <c r="J37" s="42">
        <v>5</v>
      </c>
      <c r="K37" s="42">
        <v>13</v>
      </c>
      <c r="L37" s="43">
        <f t="shared" si="6"/>
        <v>2340</v>
      </c>
      <c r="M37" s="44">
        <v>140.4</v>
      </c>
      <c r="N37" s="42">
        <v>4</v>
      </c>
      <c r="O37" s="42">
        <v>9</v>
      </c>
      <c r="P37" s="43">
        <f t="shared" si="7"/>
        <v>1620</v>
      </c>
      <c r="Q37" s="44">
        <v>97.2</v>
      </c>
      <c r="R37" s="45">
        <f t="shared" si="8"/>
        <v>0</v>
      </c>
      <c r="S37" s="56"/>
    </row>
    <row r="38" spans="1:19" s="5" customFormat="1" ht="33.75" customHeight="1">
      <c r="A38" s="63"/>
      <c r="B38" s="64"/>
      <c r="C38" s="41" t="s">
        <v>38</v>
      </c>
      <c r="D38" s="40">
        <v>14</v>
      </c>
      <c r="E38" s="40">
        <v>1</v>
      </c>
      <c r="F38" s="40">
        <v>1</v>
      </c>
      <c r="G38" s="42">
        <v>35</v>
      </c>
      <c r="H38" s="43">
        <f t="shared" si="5"/>
        <v>6300</v>
      </c>
      <c r="I38" s="44">
        <v>378</v>
      </c>
      <c r="J38" s="42">
        <v>4</v>
      </c>
      <c r="K38" s="42">
        <v>26</v>
      </c>
      <c r="L38" s="43">
        <f t="shared" si="6"/>
        <v>4680</v>
      </c>
      <c r="M38" s="45">
        <v>280.8</v>
      </c>
      <c r="N38" s="42">
        <v>4</v>
      </c>
      <c r="O38" s="42">
        <v>26</v>
      </c>
      <c r="P38" s="43">
        <f t="shared" si="7"/>
        <v>4680</v>
      </c>
      <c r="Q38" s="46">
        <v>280.8</v>
      </c>
      <c r="R38" s="45">
        <f t="shared" si="8"/>
        <v>97.19999999999999</v>
      </c>
      <c r="S38" s="56"/>
    </row>
    <row r="39" spans="1:19" s="5" customFormat="1" ht="36" customHeight="1">
      <c r="A39" s="63"/>
      <c r="B39" s="64"/>
      <c r="C39" s="41" t="s">
        <v>39</v>
      </c>
      <c r="D39" s="40">
        <v>14</v>
      </c>
      <c r="E39" s="40">
        <v>1</v>
      </c>
      <c r="F39" s="40">
        <v>1</v>
      </c>
      <c r="G39" s="42">
        <v>20</v>
      </c>
      <c r="H39" s="43">
        <f t="shared" si="5"/>
        <v>3600</v>
      </c>
      <c r="I39" s="44">
        <v>216</v>
      </c>
      <c r="J39" s="42">
        <v>3</v>
      </c>
      <c r="K39" s="42">
        <v>13</v>
      </c>
      <c r="L39" s="43">
        <f t="shared" si="6"/>
        <v>2340</v>
      </c>
      <c r="M39" s="45">
        <v>140.4</v>
      </c>
      <c r="N39" s="42">
        <v>0</v>
      </c>
      <c r="O39" s="42">
        <v>0</v>
      </c>
      <c r="P39" s="43">
        <f t="shared" si="7"/>
        <v>0</v>
      </c>
      <c r="Q39" s="46">
        <v>0</v>
      </c>
      <c r="R39" s="45">
        <f t="shared" si="8"/>
        <v>216</v>
      </c>
      <c r="S39" s="56"/>
    </row>
    <row r="40" spans="1:19" s="5" customFormat="1" ht="33.75" customHeight="1">
      <c r="A40" s="63"/>
      <c r="B40" s="64"/>
      <c r="C40" s="40" t="s">
        <v>27</v>
      </c>
      <c r="D40" s="40" t="s">
        <v>0</v>
      </c>
      <c r="E40" s="40">
        <f>SUM(E36:E39)</f>
        <v>4</v>
      </c>
      <c r="F40" s="40">
        <f>SUM(F36:F39)</f>
        <v>4</v>
      </c>
      <c r="G40" s="47">
        <f>SUM(G36:G39)</f>
        <v>80</v>
      </c>
      <c r="H40" s="43">
        <f t="shared" si="5"/>
        <v>16959.999999999996</v>
      </c>
      <c r="I40" s="48">
        <f>SUM(I36:I39)</f>
        <v>1017.5999999999999</v>
      </c>
      <c r="J40" s="47">
        <f>SUM(J36:J39)</f>
        <v>23</v>
      </c>
      <c r="K40" s="47">
        <f>SUM(K36:K39)</f>
        <v>77</v>
      </c>
      <c r="L40" s="43">
        <f t="shared" si="6"/>
        <v>17860.000000000004</v>
      </c>
      <c r="M40" s="49">
        <f>SUM(M36:M39)</f>
        <v>1071.6000000000001</v>
      </c>
      <c r="N40" s="47">
        <f>SUM(N36:N39)</f>
        <v>13</v>
      </c>
      <c r="O40" s="47">
        <f>SUM(O36:O39)</f>
        <v>51</v>
      </c>
      <c r="P40" s="43">
        <f t="shared" si="7"/>
        <v>11740</v>
      </c>
      <c r="Q40" s="50">
        <f>SUM(Q36:Q39)</f>
        <v>704.4</v>
      </c>
      <c r="R40" s="45">
        <f t="shared" si="8"/>
        <v>313.19999999999993</v>
      </c>
      <c r="S40" s="57"/>
    </row>
    <row r="41" ht="18.75">
      <c r="A41" s="6" t="s">
        <v>68</v>
      </c>
    </row>
  </sheetData>
  <mergeCells count="23">
    <mergeCell ref="F33:F34"/>
    <mergeCell ref="A36:A40"/>
    <mergeCell ref="B36:B40"/>
    <mergeCell ref="A33:A35"/>
    <mergeCell ref="B33:B35"/>
    <mergeCell ref="B6:B9"/>
    <mergeCell ref="B10:B12"/>
    <mergeCell ref="B13:B15"/>
    <mergeCell ref="E33:E34"/>
    <mergeCell ref="A3:A4"/>
    <mergeCell ref="D3:D4"/>
    <mergeCell ref="S3:S4"/>
    <mergeCell ref="A29:A31"/>
    <mergeCell ref="B29:B31"/>
    <mergeCell ref="C3:C4"/>
    <mergeCell ref="A6:A9"/>
    <mergeCell ref="A10:A12"/>
    <mergeCell ref="A13:A15"/>
    <mergeCell ref="B3:B4"/>
    <mergeCell ref="S19:S25"/>
    <mergeCell ref="S26:S40"/>
    <mergeCell ref="S5:S15"/>
    <mergeCell ref="S16:S17"/>
  </mergeCells>
  <printOptions horizontalCentered="1"/>
  <pageMargins left="0.2" right="0" top="0.4724409448818898" bottom="0.3937007874015748" header="0.3937007874015748" footer="0.1968503937007874"/>
  <pageSetup horizontalDpi="300" verticalDpi="300" orientation="landscape" paperSize="9" scale="60" r:id="rId2"/>
  <headerFooter alignWithMargins="0">
    <oddFooter>&amp;C
&amp;P/&amp;N</oddFooter>
  </headerFooter>
  <rowBreaks count="1" manualBreakCount="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（財）自主米センター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小野塚哲也</cp:lastModifiedBy>
  <cp:lastPrinted>2011-03-07T06:45:06Z</cp:lastPrinted>
  <dcterms:created xsi:type="dcterms:W3CDTF">1999-04-08T06:38:06Z</dcterms:created>
  <dcterms:modified xsi:type="dcterms:W3CDTF">2011-03-07T06:45:13Z</dcterms:modified>
  <cp:category/>
  <cp:version/>
  <cp:contentType/>
  <cp:contentStatus/>
</cp:coreProperties>
</file>